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Servicebereiche\Entgelt\Dokumente_geschützt\6. Selbstverwaltung SB Entgelt\HOMEPAGE - Entgeltbereich\allgemeine BEITRÄGE - FORMULARE\SGB IX\LRV SGB IX - Anlagen\"/>
    </mc:Choice>
  </mc:AlternateContent>
  <bookViews>
    <workbookView xWindow="-108" yWindow="-108" windowWidth="19416" windowHeight="10416"/>
  </bookViews>
  <sheets>
    <sheet name="Modul Krankheit Urlaub" sheetId="3" r:id="rId1"/>
  </sheets>
  <definedNames>
    <definedName name="_xlnm.Print_Area" localSheetId="0">'Modul Krankheit Urlaub'!$B$2:$H$21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3" l="1"/>
  <c r="F12" i="3"/>
  <c r="D13" i="3" l="1"/>
  <c r="G13" i="3" s="1"/>
  <c r="C6" i="3"/>
  <c r="D12" i="3" l="1"/>
  <c r="G12" i="3" l="1"/>
  <c r="H12" i="3" s="1"/>
  <c r="H13" i="3" l="1"/>
  <c r="H14" i="3" s="1"/>
  <c r="F18" i="3" s="1"/>
  <c r="H18" i="3" s="1"/>
  <c r="H19" i="3" s="1"/>
  <c r="H20" i="3" s="1"/>
  <c r="H21" i="3" s="1"/>
</calcChain>
</file>

<file path=xl/comments1.xml><?xml version="1.0" encoding="utf-8"?>
<comments xmlns="http://schemas.openxmlformats.org/spreadsheetml/2006/main">
  <authors>
    <author>Orlanski Olga</author>
  </authors>
  <commentList>
    <comment ref="G19" authorId="0" shapeId="0">
      <text>
        <r>
          <rPr>
            <sz val="9"/>
            <color indexed="81"/>
            <rFont val="Segoe UI"/>
            <family val="2"/>
          </rPr>
          <t>RV: Regieleistungen und anteilige Sachkosten werden über einen Zuschlag in Höhe
von 10 % der Personalkosten aus dem ermittelten Umfang abgegolten.</t>
        </r>
      </text>
    </comment>
  </commentList>
</comments>
</file>

<file path=xl/sharedStrings.xml><?xml version="1.0" encoding="utf-8"?>
<sst xmlns="http://schemas.openxmlformats.org/spreadsheetml/2006/main" count="29" uniqueCount="28">
  <si>
    <t>Arbeitsstd.Tag bzw./ Wo.</t>
  </si>
  <si>
    <t>Anzahl der MA/ Schicht</t>
  </si>
  <si>
    <t>Gesamt Tage im Jahr</t>
  </si>
  <si>
    <t>MA-Std./ Jahr</t>
  </si>
  <si>
    <t>VK-Anteil</t>
  </si>
  <si>
    <t>Werktage:</t>
  </si>
  <si>
    <t xml:space="preserve">Tagdienste/ werktags: </t>
  </si>
  <si>
    <t>gelbe Zellen für Bearbeitung gesperrt</t>
  </si>
  <si>
    <t>VK</t>
  </si>
  <si>
    <t>Gesamtkosten</t>
  </si>
  <si>
    <t>%</t>
  </si>
  <si>
    <t>€ je VK inkl. PNK</t>
  </si>
  <si>
    <t>Anteil</t>
  </si>
  <si>
    <t>Werktage mit einer Betreuung</t>
  </si>
  <si>
    <t>Ermittlung der Personalausstattung</t>
  </si>
  <si>
    <t>Belegtage mit einer Betreuung</t>
  </si>
  <si>
    <t>grüne Zellen sind angebotsindividuell auszufüllen/ können verändert werden</t>
  </si>
  <si>
    <r>
      <rPr>
        <b/>
        <sz val="11"/>
        <rFont val="ARIAL"/>
        <family val="2"/>
      </rPr>
      <t>Variablen:</t>
    </r>
    <r>
      <rPr>
        <sz val="11"/>
        <rFont val="Arial"/>
        <family val="2"/>
      </rPr>
      <t xml:space="preserve"> Durchschnittliche Zahl der Inanspruchnahme (1-220 Tage)</t>
    </r>
  </si>
  <si>
    <t>Netto-Jahresarbeitszeit (analog Basismodul)</t>
  </si>
  <si>
    <t>RV-Stand Kalkulationsmuster: 02.03.2021</t>
  </si>
  <si>
    <t>Leistungsberechtigte im Durchschnitt</t>
  </si>
  <si>
    <t>Ermittlung Leistungspauschale</t>
  </si>
  <si>
    <t>Vollkräfte inkl. Personalnebenkosten:</t>
  </si>
  <si>
    <t>zzgl. Strukturleistungen:</t>
  </si>
  <si>
    <t>abzgl. anteilige Rufbereitschaft aus Basismodul:</t>
  </si>
  <si>
    <t xml:space="preserve">Modul Krankheit/ Urlaub </t>
  </si>
  <si>
    <t xml:space="preserve">pro Leistungsberechtigter und Tag </t>
  </si>
  <si>
    <r>
      <t xml:space="preserve">Kalkulationsmuster </t>
    </r>
    <r>
      <rPr>
        <b/>
        <i/>
        <u/>
        <sz val="11"/>
        <color rgb="FFFF0000"/>
        <rFont val="Arial"/>
        <family val="2"/>
      </rPr>
      <t>(Beispielrechnung)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</si>
</sst>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"/>
    <numFmt numFmtId="165" formatCode="#,##0.0"/>
    <numFmt numFmtId="166" formatCode="#,##0.0\ &quot;h&quot;"/>
    <numFmt numFmtId="167" formatCode="0.00\ &quot;VK&quot;"/>
    <numFmt numFmtId="168" formatCode="_-* #,##0.00\ [$€-407]_-;\-* #,##0.00\ [$€-407]_-;_-* &quot;-&quot;??\ [$€-407]_-;_-@_-"/>
    <numFmt numFmtId="169" formatCode="0.0%"/>
    <numFmt numFmtId="170" formatCode="#,##0\ &quot;h&quot;"/>
    <numFmt numFmtId="171" formatCode="#,##0.00\ &quot;h&quot;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9"/>
      <color indexed="81"/>
      <name val="Segoe UI"/>
      <family val="2"/>
    </font>
    <font>
      <b/>
      <sz val="11"/>
      <color rgb="FF7030A0"/>
      <name val="Arial"/>
      <family val="2"/>
    </font>
    <font>
      <sz val="10"/>
      <name val="Arial"/>
      <family val="2"/>
    </font>
    <font>
      <b/>
      <u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u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6">
    <xf numFmtId="0" fontId="0" fillId="0" borderId="0" xfId="0"/>
    <xf numFmtId="0" fontId="4" fillId="4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applyFont="1"/>
    <xf numFmtId="0" fontId="2" fillId="0" borderId="0" xfId="0" applyFont="1"/>
    <xf numFmtId="0" fontId="6" fillId="0" borderId="0" xfId="0" applyFont="1" applyAlignment="1">
      <alignment vertical="top"/>
    </xf>
    <xf numFmtId="0" fontId="4" fillId="0" borderId="12" xfId="0" applyFont="1" applyBorder="1"/>
    <xf numFmtId="0" fontId="4" fillId="0" borderId="11" xfId="0" applyFont="1" applyBorder="1"/>
    <xf numFmtId="0" fontId="5" fillId="0" borderId="1" xfId="0" applyFont="1" applyBorder="1"/>
    <xf numFmtId="9" fontId="4" fillId="2" borderId="3" xfId="0" applyNumberFormat="1" applyFont="1" applyFill="1" applyBorder="1" applyAlignment="1">
      <alignment horizontal="center"/>
    </xf>
    <xf numFmtId="0" fontId="4" fillId="0" borderId="8" xfId="0" applyFont="1" applyBorder="1"/>
    <xf numFmtId="167" fontId="4" fillId="2" borderId="10" xfId="0" applyNumberFormat="1" applyFont="1" applyFill="1" applyBorder="1" applyAlignment="1">
      <alignment horizontal="center"/>
    </xf>
    <xf numFmtId="168" fontId="4" fillId="4" borderId="6" xfId="0" applyNumberFormat="1" applyFont="1" applyFill="1" applyBorder="1"/>
    <xf numFmtId="0" fontId="4" fillId="0" borderId="1" xfId="0" applyFont="1" applyBorder="1"/>
    <xf numFmtId="2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69" fontId="4" fillId="2" borderId="3" xfId="0" applyNumberFormat="1" applyFont="1" applyFill="1" applyBorder="1" applyAlignment="1">
      <alignment horizontal="center" vertical="center"/>
    </xf>
    <xf numFmtId="0" fontId="4" fillId="0" borderId="9" xfId="0" applyFont="1" applyBorder="1"/>
    <xf numFmtId="164" fontId="3" fillId="0" borderId="2" xfId="0" applyNumberFormat="1" applyFont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10" fillId="0" borderId="1" xfId="0" applyFont="1" applyBorder="1"/>
    <xf numFmtId="0" fontId="1" fillId="0" borderId="0" xfId="0" applyFont="1" applyProtection="1">
      <protection locked="0"/>
    </xf>
    <xf numFmtId="3" fontId="4" fillId="4" borderId="3" xfId="0" applyNumberFormat="1" applyFont="1" applyFill="1" applyBorder="1" applyAlignment="1">
      <alignment horizontal="center"/>
    </xf>
    <xf numFmtId="0" fontId="11" fillId="5" borderId="14" xfId="0" applyFont="1" applyFill="1" applyBorder="1"/>
    <xf numFmtId="0" fontId="4" fillId="5" borderId="20" xfId="0" applyFont="1" applyFill="1" applyBorder="1"/>
    <xf numFmtId="0" fontId="4" fillId="0" borderId="0" xfId="0" applyFont="1" applyBorder="1"/>
    <xf numFmtId="9" fontId="4" fillId="2" borderId="10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19" xfId="0" applyFont="1" applyBorder="1"/>
    <xf numFmtId="0" fontId="4" fillId="0" borderId="15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164" fontId="4" fillId="5" borderId="16" xfId="0" applyNumberFormat="1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16" xfId="0" applyFont="1" applyFill="1" applyBorder="1"/>
    <xf numFmtId="2" fontId="4" fillId="5" borderId="16" xfId="0" applyNumberFormat="1" applyFont="1" applyFill="1" applyBorder="1"/>
    <xf numFmtId="165" fontId="4" fillId="5" borderId="16" xfId="3" applyNumberFormat="1" applyFont="1" applyFill="1" applyBorder="1" applyAlignment="1">
      <alignment horizontal="center"/>
    </xf>
    <xf numFmtId="166" fontId="4" fillId="5" borderId="16" xfId="3" applyNumberFormat="1" applyFont="1" applyFill="1" applyBorder="1"/>
    <xf numFmtId="2" fontId="5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3" fillId="2" borderId="24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right"/>
    </xf>
    <xf numFmtId="0" fontId="8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5" borderId="17" xfId="0" applyFont="1" applyFill="1" applyBorder="1"/>
    <xf numFmtId="164" fontId="3" fillId="5" borderId="18" xfId="0" applyNumberFormat="1" applyFont="1" applyFill="1" applyBorder="1" applyAlignment="1">
      <alignment horizontal="center" wrapText="1"/>
    </xf>
    <xf numFmtId="0" fontId="4" fillId="0" borderId="7" xfId="0" applyFont="1" applyBorder="1"/>
    <xf numFmtId="2" fontId="4" fillId="0" borderId="0" xfId="0" applyNumberFormat="1" applyFont="1" applyBorder="1"/>
    <xf numFmtId="165" fontId="4" fillId="0" borderId="0" xfId="3" applyNumberFormat="1" applyFont="1" applyBorder="1" applyAlignment="1">
      <alignment horizontal="center"/>
    </xf>
    <xf numFmtId="166" fontId="4" fillId="0" borderId="0" xfId="3" applyNumberFormat="1" applyFont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5" fillId="5" borderId="17" xfId="0" applyFont="1" applyFill="1" applyBorder="1" applyAlignment="1"/>
    <xf numFmtId="167" fontId="3" fillId="5" borderId="18" xfId="0" applyNumberFormat="1" applyFont="1" applyFill="1" applyBorder="1"/>
    <xf numFmtId="0" fontId="5" fillId="0" borderId="25" xfId="0" applyFont="1" applyFill="1" applyBorder="1" applyAlignment="1">
      <alignment horizontal="center" vertical="center"/>
    </xf>
    <xf numFmtId="168" fontId="4" fillId="2" borderId="5" xfId="0" applyNumberFormat="1" applyFont="1" applyFill="1" applyBorder="1"/>
    <xf numFmtId="168" fontId="5" fillId="2" borderId="26" xfId="0" applyNumberFormat="1" applyFont="1" applyFill="1" applyBorder="1"/>
    <xf numFmtId="168" fontId="4" fillId="2" borderId="23" xfId="0" applyNumberFormat="1" applyFont="1" applyFill="1" applyBorder="1"/>
    <xf numFmtId="168" fontId="6" fillId="3" borderId="22" xfId="0" applyNumberFormat="1" applyFont="1" applyFill="1" applyBorder="1"/>
    <xf numFmtId="168" fontId="4" fillId="0" borderId="16" xfId="0" applyNumberFormat="1" applyFont="1" applyBorder="1"/>
    <xf numFmtId="0" fontId="2" fillId="0" borderId="0" xfId="0" applyFont="1" applyBorder="1" applyProtection="1">
      <protection locked="0"/>
    </xf>
    <xf numFmtId="0" fontId="4" fillId="5" borderId="21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71" fontId="0" fillId="2" borderId="3" xfId="0" applyNumberFormat="1" applyFill="1" applyBorder="1" applyAlignment="1">
      <alignment horizontal="center" vertical="center"/>
    </xf>
    <xf numFmtId="167" fontId="0" fillId="2" borderId="4" xfId="0" applyNumberFormat="1" applyFont="1" applyFill="1" applyBorder="1" applyAlignment="1">
      <alignment horizontal="center"/>
    </xf>
    <xf numFmtId="167" fontId="0" fillId="2" borderId="5" xfId="0" applyNumberFormat="1" applyFont="1" applyFill="1" applyBorder="1" applyAlignment="1">
      <alignment horizontal="center"/>
    </xf>
    <xf numFmtId="170" fontId="0" fillId="4" borderId="3" xfId="0" applyNumberForma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">
    <cellStyle name="Komma 2" xfId="3"/>
    <cellStyle name="Prozent 2 2" xfId="2"/>
    <cellStyle name="Standard" xfId="0" builtinId="0"/>
    <cellStyle name="Standard 3" xfId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showGridLines="0" tabSelected="1" zoomScale="80" zoomScaleNormal="80" workbookViewId="0">
      <selection activeCell="C8" sqref="C8"/>
    </sheetView>
  </sheetViews>
  <sheetFormatPr baseColWidth="10" defaultColWidth="10" defaultRowHeight="13.8" x14ac:dyDescent="0.25"/>
  <cols>
    <col min="1" max="1" width="2.59765625" style="3" customWidth="1"/>
    <col min="2" max="2" width="41.09765625" style="3" customWidth="1"/>
    <col min="3" max="3" width="10" style="3" customWidth="1"/>
    <col min="4" max="4" width="15.59765625" style="3" bestFit="1" customWidth="1"/>
    <col min="5" max="5" width="12.09765625" style="3" customWidth="1"/>
    <col min="6" max="6" width="14.59765625" style="3" bestFit="1" customWidth="1"/>
    <col min="7" max="7" width="12.796875" style="3" customWidth="1"/>
    <col min="8" max="8" width="13.296875" style="3" customWidth="1"/>
    <col min="9" max="9" width="6.19921875" style="3" customWidth="1"/>
    <col min="10" max="16384" width="10" style="3"/>
  </cols>
  <sheetData>
    <row r="1" spans="1:9" ht="14.4" thickBot="1" x14ac:dyDescent="0.3">
      <c r="A1" s="21"/>
      <c r="B1" s="21"/>
      <c r="C1" s="21"/>
      <c r="D1" s="21"/>
      <c r="E1" s="21"/>
      <c r="F1" s="21"/>
      <c r="G1" s="21"/>
    </row>
    <row r="2" spans="1:9" ht="18" thickBot="1" x14ac:dyDescent="0.35">
      <c r="B2" s="23" t="s">
        <v>25</v>
      </c>
      <c r="C2" s="24"/>
      <c r="D2" s="24"/>
      <c r="E2" s="24"/>
      <c r="F2" s="24"/>
      <c r="G2" s="24"/>
      <c r="H2" s="65"/>
    </row>
    <row r="3" spans="1:9" x14ac:dyDescent="0.25">
      <c r="B3" s="20" t="s">
        <v>27</v>
      </c>
      <c r="C3" s="25"/>
      <c r="D3" s="25"/>
      <c r="E3" s="25"/>
      <c r="F3" s="25"/>
      <c r="G3" s="25"/>
      <c r="H3" s="18"/>
    </row>
    <row r="4" spans="1:9" x14ac:dyDescent="0.25">
      <c r="B4" s="13" t="s">
        <v>15</v>
      </c>
      <c r="C4" s="22">
        <v>1056</v>
      </c>
      <c r="D4" s="25"/>
      <c r="E4" s="44"/>
      <c r="F4" s="25"/>
      <c r="G4" s="25"/>
      <c r="H4" s="18"/>
    </row>
    <row r="5" spans="1:9" x14ac:dyDescent="0.25">
      <c r="B5" s="13" t="s">
        <v>13</v>
      </c>
      <c r="C5" s="19">
        <v>176</v>
      </c>
      <c r="D5" s="25"/>
      <c r="E5" s="44"/>
      <c r="F5" s="25"/>
      <c r="G5" s="25"/>
      <c r="H5" s="18"/>
    </row>
    <row r="6" spans="1:9" x14ac:dyDescent="0.25">
      <c r="B6" s="13" t="s">
        <v>20</v>
      </c>
      <c r="C6" s="14">
        <f>C4/C5</f>
        <v>6</v>
      </c>
      <c r="D6" s="25"/>
      <c r="E6" s="44"/>
      <c r="F6" s="25"/>
      <c r="G6" s="25"/>
      <c r="H6" s="18"/>
    </row>
    <row r="7" spans="1:9" x14ac:dyDescent="0.25">
      <c r="B7" s="13"/>
      <c r="C7" s="25"/>
      <c r="D7" s="25"/>
      <c r="E7" s="44"/>
      <c r="F7" s="25"/>
      <c r="G7" s="25"/>
      <c r="H7" s="18"/>
    </row>
    <row r="8" spans="1:9" x14ac:dyDescent="0.25">
      <c r="B8" s="13" t="s">
        <v>18</v>
      </c>
      <c r="C8" s="70">
        <v>1582</v>
      </c>
      <c r="E8" s="44"/>
      <c r="F8" s="25"/>
      <c r="G8" s="25"/>
      <c r="H8" s="18"/>
      <c r="I8" s="64"/>
    </row>
    <row r="9" spans="1:9" x14ac:dyDescent="0.25">
      <c r="B9" s="13"/>
      <c r="C9" s="45"/>
      <c r="D9" s="46"/>
      <c r="E9" s="25"/>
      <c r="F9" s="25"/>
      <c r="G9" s="25"/>
      <c r="H9" s="18"/>
    </row>
    <row r="10" spans="1:9" x14ac:dyDescent="0.25">
      <c r="B10" s="47" t="s">
        <v>14</v>
      </c>
      <c r="C10" s="33"/>
      <c r="D10" s="34"/>
      <c r="E10" s="35"/>
      <c r="F10" s="35"/>
      <c r="G10" s="35"/>
      <c r="H10" s="48"/>
    </row>
    <row r="11" spans="1:9" ht="27.6" x14ac:dyDescent="0.25">
      <c r="B11" s="27" t="s">
        <v>5</v>
      </c>
      <c r="C11" s="32" t="s">
        <v>12</v>
      </c>
      <c r="D11" s="30" t="s">
        <v>0</v>
      </c>
      <c r="E11" s="30" t="s">
        <v>1</v>
      </c>
      <c r="F11" s="30" t="s">
        <v>2</v>
      </c>
      <c r="G11" s="30" t="s">
        <v>3</v>
      </c>
      <c r="H11" s="31" t="s">
        <v>4</v>
      </c>
    </row>
    <row r="12" spans="1:9" x14ac:dyDescent="0.25">
      <c r="B12" s="17" t="s">
        <v>6</v>
      </c>
      <c r="C12" s="26">
        <v>1</v>
      </c>
      <c r="D12" s="67">
        <f>(8*4+4.5)/5</f>
        <v>7.3</v>
      </c>
      <c r="E12" s="15">
        <v>1</v>
      </c>
      <c r="F12" s="14">
        <f>$C$5</f>
        <v>176</v>
      </c>
      <c r="G12" s="67">
        <f>SUM(D12*E12*F12)</f>
        <v>1284.8</v>
      </c>
      <c r="H12" s="69">
        <f>SUM(G12/C8)</f>
        <v>0.81213653603034131</v>
      </c>
    </row>
    <row r="13" spans="1:9" ht="14.4" thickBot="1" x14ac:dyDescent="0.3">
      <c r="A13" s="25"/>
      <c r="B13" s="49" t="s">
        <v>24</v>
      </c>
      <c r="C13" s="16">
        <v>0.125</v>
      </c>
      <c r="D13" s="67">
        <f>((8*4+4.5)/5)*C13</f>
        <v>0.91249999999999998</v>
      </c>
      <c r="E13" s="15">
        <v>1</v>
      </c>
      <c r="F13" s="14">
        <f>$C$5</f>
        <v>176</v>
      </c>
      <c r="G13" s="67">
        <f>SUM(D13*E13*F13)</f>
        <v>160.6</v>
      </c>
      <c r="H13" s="68">
        <f>SUM(G13/C8)</f>
        <v>0.10151706700379266</v>
      </c>
      <c r="I13" s="64"/>
    </row>
    <row r="14" spans="1:9" ht="14.4" thickTop="1" x14ac:dyDescent="0.25">
      <c r="B14" s="28"/>
      <c r="C14" s="25"/>
      <c r="D14" s="50"/>
      <c r="E14" s="25"/>
      <c r="F14" s="51"/>
      <c r="G14" s="52"/>
      <c r="H14" s="42">
        <f>H12-H13</f>
        <v>0.7106194690265486</v>
      </c>
    </row>
    <row r="15" spans="1:9" customFormat="1" x14ac:dyDescent="0.25">
      <c r="B15" s="53"/>
      <c r="C15" s="54"/>
      <c r="D15" s="54"/>
      <c r="E15" s="54"/>
      <c r="F15" s="54"/>
      <c r="G15" s="54"/>
      <c r="H15" s="55"/>
    </row>
    <row r="16" spans="1:9" x14ac:dyDescent="0.25">
      <c r="B16" s="56" t="s">
        <v>21</v>
      </c>
      <c r="C16" s="35"/>
      <c r="D16" s="36"/>
      <c r="E16" s="35"/>
      <c r="F16" s="37"/>
      <c r="G16" s="38"/>
      <c r="H16" s="57"/>
    </row>
    <row r="17" spans="1:8" s="41" customFormat="1" ht="27.6" x14ac:dyDescent="0.25">
      <c r="A17" s="40"/>
      <c r="B17" s="74"/>
      <c r="C17" s="75"/>
      <c r="D17" s="75"/>
      <c r="E17" s="39" t="s">
        <v>11</v>
      </c>
      <c r="F17" s="32" t="s">
        <v>8</v>
      </c>
      <c r="G17" s="32" t="s">
        <v>10</v>
      </c>
      <c r="H17" s="58" t="s">
        <v>9</v>
      </c>
    </row>
    <row r="18" spans="1:8" x14ac:dyDescent="0.25">
      <c r="A18" s="25"/>
      <c r="B18" s="71" t="s">
        <v>22</v>
      </c>
      <c r="C18" s="72"/>
      <c r="D18" s="72"/>
      <c r="E18" s="12">
        <v>50000</v>
      </c>
      <c r="F18" s="11">
        <f>SUM(H14)</f>
        <v>0.7106194690265486</v>
      </c>
      <c r="G18" s="10"/>
      <c r="H18" s="59">
        <f>SUM(E18*F18)</f>
        <v>35530.973451327431</v>
      </c>
    </row>
    <row r="19" spans="1:8" ht="14.4" thickBot="1" x14ac:dyDescent="0.3">
      <c r="A19" s="25"/>
      <c r="B19" s="71" t="s">
        <v>23</v>
      </c>
      <c r="C19" s="72"/>
      <c r="D19" s="73"/>
      <c r="E19" s="63"/>
      <c r="F19" s="29"/>
      <c r="G19" s="9">
        <v>0.1</v>
      </c>
      <c r="H19" s="61">
        <f>SUM(H18*G19)</f>
        <v>3553.0973451327432</v>
      </c>
    </row>
    <row r="20" spans="1:8" ht="15" thickTop="1" thickBot="1" x14ac:dyDescent="0.3">
      <c r="B20" s="8" t="s">
        <v>9</v>
      </c>
      <c r="C20" s="25"/>
      <c r="D20" s="25"/>
      <c r="E20" s="25"/>
      <c r="F20" s="25"/>
      <c r="G20" s="25"/>
      <c r="H20" s="60">
        <f>SUM(H18:H19)</f>
        <v>39084.070796460175</v>
      </c>
    </row>
    <row r="21" spans="1:8" ht="14.4" thickBot="1" x14ac:dyDescent="0.3">
      <c r="B21" s="7"/>
      <c r="C21" s="6"/>
      <c r="D21" s="6"/>
      <c r="E21" s="6"/>
      <c r="F21" s="6"/>
      <c r="G21" s="43" t="s">
        <v>26</v>
      </c>
      <c r="H21" s="62">
        <f>SUM(H20/C4)</f>
        <v>37.011430678466077</v>
      </c>
    </row>
    <row r="23" spans="1:8" x14ac:dyDescent="0.25">
      <c r="B23" s="1" t="s">
        <v>16</v>
      </c>
      <c r="C23" s="1"/>
      <c r="D23" s="1"/>
    </row>
    <row r="24" spans="1:8" x14ac:dyDescent="0.25">
      <c r="B24" s="2" t="s">
        <v>7</v>
      </c>
      <c r="C24" s="2"/>
      <c r="D24" s="2"/>
    </row>
    <row r="25" spans="1:8" x14ac:dyDescent="0.25">
      <c r="B25" s="4"/>
    </row>
    <row r="26" spans="1:8" x14ac:dyDescent="0.25">
      <c r="B26" s="3" t="s">
        <v>17</v>
      </c>
    </row>
    <row r="27" spans="1:8" x14ac:dyDescent="0.25">
      <c r="A27" s="5"/>
      <c r="B27" s="4"/>
      <c r="H27" s="66" t="s">
        <v>19</v>
      </c>
    </row>
    <row r="28" spans="1:8" x14ac:dyDescent="0.25">
      <c r="A28" s="5"/>
      <c r="B28" s="4"/>
    </row>
  </sheetData>
  <mergeCells count="3">
    <mergeCell ref="B18:D18"/>
    <mergeCell ref="B19:D19"/>
    <mergeCell ref="B17:D17"/>
  </mergeCells>
  <pageMargins left="0.7" right="0.7" top="0.78740157499999996" bottom="0.78740157499999996" header="0.3" footer="0.3"/>
  <pageSetup paperSize="9" scale="6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8FC5595891C5459682E1C6E04E7595" ma:contentTypeVersion="8" ma:contentTypeDescription="Ein neues Dokument erstellen." ma:contentTypeScope="" ma:versionID="acb0c4f0f8145fffe868a09719f7039d">
  <xsd:schema xmlns:xsd="http://www.w3.org/2001/XMLSchema" xmlns:xs="http://www.w3.org/2001/XMLSchema" xmlns:p="http://schemas.microsoft.com/office/2006/metadata/properties" xmlns:ns3="7b303672-27f7-4e80-8605-eee79a06841e" targetNamespace="http://schemas.microsoft.com/office/2006/metadata/properties" ma:root="true" ma:fieldsID="9a5a821384c70c88a2b128443df5b9e5" ns3:_="">
    <xsd:import namespace="7b303672-27f7-4e80-8605-eee79a0684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03672-27f7-4e80-8605-eee79a068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112E0E-0688-4064-B2F3-8A230F47DB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BFFF2-00A5-4AD2-B0E9-A8E8C632F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303672-27f7-4e80-8605-eee79a068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53ECA0-2159-4F9E-8AA0-3BB5CDA19C9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7b303672-27f7-4e80-8605-eee79a06841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Modul Krankheit Urlaub</vt:lpstr>
      <vt:lpstr>'Modul Krankheit Urlaub'!Druckbereich</vt:lpstr>
    </vt:vector>
  </TitlesOfParts>
  <Company>Fabian Reineke; Diakonisches Werk Baden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Reineke</dc:creator>
  <cp:lastModifiedBy>Benz Bettina</cp:lastModifiedBy>
  <dcterms:created xsi:type="dcterms:W3CDTF">2020-09-11T12:13:10Z</dcterms:created>
  <dcterms:modified xsi:type="dcterms:W3CDTF">2021-04-13T06:46:25Z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0x010100888FC5595891C5459682E1C6E04E7595</vt:lpwstr>
  </property>
</Properties>
</file>